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rko Aurich\Desktop\"/>
    </mc:Choice>
  </mc:AlternateContent>
  <xr:revisionPtr revIDLastSave="0" documentId="8_{7A6AC03B-BB89-4700-8D88-923466C4827C}" xr6:coauthVersionLast="45" xr6:coauthVersionMax="45" xr10:uidLastSave="{00000000-0000-0000-0000-000000000000}"/>
  <bookViews>
    <workbookView xWindow="-120" yWindow="-120" windowWidth="29040" windowHeight="15840" activeTab="1" xr2:uid="{EF24D0D1-6756-4CB0-B4FA-9030417E3EF5}"/>
  </bookViews>
  <sheets>
    <sheet name="variable Ausgaben" sheetId="1" r:id="rId1"/>
    <sheet name="fixe Ausgaben" sheetId="2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42" i="1" l="1"/>
  <c r="E2" i="1"/>
  <c r="F2" i="1" s="1"/>
  <c r="E23" i="1"/>
  <c r="F23" i="1" s="1"/>
  <c r="G23" i="1" s="1"/>
  <c r="H23" i="1" s="1"/>
  <c r="B42" i="1"/>
  <c r="B43" i="1"/>
  <c r="B44" i="1"/>
  <c r="B41" i="1"/>
  <c r="D32" i="2"/>
  <c r="C30" i="2"/>
  <c r="B32" i="2" l="1"/>
  <c r="M21" i="2"/>
  <c r="M22" i="2" s="1"/>
  <c r="K21" i="2"/>
  <c r="K22" i="2" s="1"/>
  <c r="E12" i="2"/>
  <c r="E4" i="2"/>
  <c r="F4" i="2" s="1"/>
  <c r="G4" i="2" s="1"/>
  <c r="H4" i="2" s="1"/>
  <c r="I4" i="2" s="1"/>
  <c r="J4" i="2" s="1"/>
  <c r="K4" i="2" s="1"/>
  <c r="L4" i="2" s="1"/>
  <c r="M4" i="2" s="1"/>
  <c r="K20" i="2"/>
  <c r="L20" i="2" s="1"/>
  <c r="M20" i="2" s="1"/>
  <c r="N23" i="2"/>
  <c r="F12" i="2"/>
  <c r="G12" i="2" s="1"/>
  <c r="N15" i="2"/>
  <c r="E16" i="1"/>
  <c r="F16" i="1"/>
  <c r="G16" i="1"/>
  <c r="H16" i="1"/>
  <c r="E17" i="1"/>
  <c r="F17" i="1"/>
  <c r="G17" i="1"/>
  <c r="H17" i="1"/>
  <c r="E18" i="1"/>
  <c r="F18" i="1"/>
  <c r="G18" i="1"/>
  <c r="H18" i="1"/>
  <c r="E19" i="1"/>
  <c r="F19" i="1"/>
  <c r="G19" i="1"/>
  <c r="H19" i="1"/>
  <c r="E20" i="1"/>
  <c r="F20" i="1"/>
  <c r="G20" i="1"/>
  <c r="H20" i="1"/>
  <c r="H15" i="1"/>
  <c r="G15" i="1"/>
  <c r="F15" i="1"/>
  <c r="E15" i="1"/>
  <c r="E6" i="1"/>
  <c r="F6" i="1"/>
  <c r="G6" i="1"/>
  <c r="H6" i="1"/>
  <c r="E7" i="1"/>
  <c r="F7" i="1"/>
  <c r="G7" i="1"/>
  <c r="H7" i="1"/>
  <c r="E8" i="1"/>
  <c r="F8" i="1"/>
  <c r="G8" i="1"/>
  <c r="H8" i="1"/>
  <c r="F5" i="1"/>
  <c r="C41" i="1" s="1"/>
  <c r="D41" i="1" s="1"/>
  <c r="G5" i="1"/>
  <c r="H5" i="1"/>
  <c r="E5" i="1"/>
  <c r="C42" i="1" l="1"/>
  <c r="D42" i="1" s="1"/>
  <c r="C44" i="1"/>
  <c r="D44" i="1" s="1"/>
  <c r="C43" i="1"/>
  <c r="D43" i="1" s="1"/>
  <c r="L21" i="2"/>
  <c r="L22" i="2" s="1"/>
  <c r="H12" i="2"/>
  <c r="G13" i="2"/>
  <c r="G14" i="2" s="1"/>
  <c r="G16" i="2" s="1"/>
  <c r="E13" i="2"/>
  <c r="F13" i="2"/>
  <c r="F14" i="2" s="1"/>
  <c r="F16" i="2" s="1"/>
  <c r="F5" i="2"/>
  <c r="F6" i="2" s="1"/>
  <c r="F8" i="2" s="1"/>
  <c r="M5" i="2"/>
  <c r="M6" i="2" s="1"/>
  <c r="H5" i="2"/>
  <c r="H6" i="2" s="1"/>
  <c r="H7" i="2" s="1"/>
  <c r="H8" i="2" s="1"/>
  <c r="I5" i="2"/>
  <c r="I6" i="2" s="1"/>
  <c r="I7" i="2" s="1"/>
  <c r="I8" i="2" s="1"/>
  <c r="K5" i="2"/>
  <c r="K6" i="2" s="1"/>
  <c r="K7" i="2" s="1"/>
  <c r="E5" i="2"/>
  <c r="G5" i="2"/>
  <c r="G6" i="2" s="1"/>
  <c r="G8" i="2" s="1"/>
  <c r="J5" i="2"/>
  <c r="J6" i="2" s="1"/>
  <c r="J7" i="2" s="1"/>
  <c r="J8" i="2" s="1"/>
  <c r="L5" i="2"/>
  <c r="L6" i="2" s="1"/>
  <c r="N4" i="2"/>
  <c r="N7" i="2" l="1"/>
  <c r="I12" i="2"/>
  <c r="H13" i="2"/>
  <c r="H14" i="2" s="1"/>
  <c r="H16" i="2" s="1"/>
  <c r="E14" i="2"/>
  <c r="N5" i="2"/>
  <c r="E6" i="2"/>
  <c r="I13" i="2" l="1"/>
  <c r="I14" i="2" s="1"/>
  <c r="I16" i="2" s="1"/>
  <c r="E16" i="2"/>
  <c r="N6" i="2"/>
  <c r="E8" i="2"/>
  <c r="N8" i="2" s="1"/>
  <c r="N16" i="2" l="1"/>
  <c r="B33" i="2" s="1"/>
  <c r="D33" i="2" s="1"/>
  <c r="N12" i="2"/>
  <c r="B29" i="2" s="1"/>
  <c r="N24" i="2" l="1"/>
  <c r="N20" i="2"/>
  <c r="N13" i="2"/>
  <c r="B30" i="2" s="1"/>
  <c r="D30" i="2" s="1"/>
  <c r="N14" i="2"/>
  <c r="B31" i="2" s="1"/>
  <c r="D31" i="2" s="1"/>
  <c r="N21" i="2" l="1"/>
  <c r="N22" i="2"/>
</calcChain>
</file>

<file path=xl/sharedStrings.xml><?xml version="1.0" encoding="utf-8"?>
<sst xmlns="http://schemas.openxmlformats.org/spreadsheetml/2006/main" count="167" uniqueCount="77">
  <si>
    <t>Anteil Demet</t>
  </si>
  <si>
    <t>Anteil Rick</t>
  </si>
  <si>
    <t>Anteil Mirko</t>
  </si>
  <si>
    <t>Anteil Volker</t>
  </si>
  <si>
    <t>Zug Palma - Manacor</t>
  </si>
  <si>
    <t>Demet</t>
  </si>
  <si>
    <t>Demet &amp; Mirko</t>
  </si>
  <si>
    <t>Demet - Klamotten usw</t>
  </si>
  <si>
    <t>Demet &amp; Rick</t>
  </si>
  <si>
    <t>Mirko - Klamotten usw.</t>
  </si>
  <si>
    <t>Mirko</t>
  </si>
  <si>
    <t>Alle</t>
  </si>
  <si>
    <t>Rick</t>
  </si>
  <si>
    <t>Center</t>
  </si>
  <si>
    <t>Aldi #2</t>
  </si>
  <si>
    <t>Demet, Rick, Mirko</t>
  </si>
  <si>
    <t>Tankstelle (Bier)</t>
  </si>
  <si>
    <t>Burger King</t>
  </si>
  <si>
    <t>Bus Airport - Palma</t>
  </si>
  <si>
    <t>Taxi #1</t>
  </si>
  <si>
    <t>Taxi #2</t>
  </si>
  <si>
    <t>Begrüßungsbier</t>
  </si>
  <si>
    <t>Benzin</t>
  </si>
  <si>
    <t>Aldi#3</t>
  </si>
  <si>
    <t>Restaurant - Gebirge</t>
  </si>
  <si>
    <t>Bus nach Porto Christo</t>
  </si>
  <si>
    <t>Taxi nach Manacor</t>
  </si>
  <si>
    <t>Getränke an der Tanke</t>
  </si>
  <si>
    <t>Parkticket Soller</t>
  </si>
  <si>
    <t>SÓlivera - Essen in Palma</t>
  </si>
  <si>
    <t>Benzin &amp; Bier</t>
  </si>
  <si>
    <t>Koffer in Barna</t>
  </si>
  <si>
    <t>Zug in Barna</t>
  </si>
  <si>
    <t>Seilbahn in Barna</t>
  </si>
  <si>
    <t>BurgerKing Barna</t>
  </si>
  <si>
    <t>Dorade Cala Radjada</t>
  </si>
  <si>
    <t>Kaffee in Valdemossa</t>
  </si>
  <si>
    <t>Kaffe Flughafen Palma</t>
  </si>
  <si>
    <t>Kaffee Flughafen Barna</t>
  </si>
  <si>
    <t>Frühstück in Barna</t>
  </si>
  <si>
    <t>Bier nach Seilbahn</t>
  </si>
  <si>
    <t>Bier vor Seilbahn</t>
  </si>
  <si>
    <t>Bier im Flugzeug</t>
  </si>
  <si>
    <t>Hack und Pfeffer</t>
  </si>
  <si>
    <t>Was wurde bezahlt</t>
  </si>
  <si>
    <t>Wer hats bezahlt</t>
  </si>
  <si>
    <t>Wieviel wurde bezahlt</t>
  </si>
  <si>
    <t>Burger (Botillas)</t>
  </si>
  <si>
    <t>Wer hats bezahlt?</t>
  </si>
  <si>
    <t>Was wurde bezahlt?</t>
  </si>
  <si>
    <t>Wieviel wurde bezahlt?</t>
  </si>
  <si>
    <t>Finca</t>
  </si>
  <si>
    <t>Gesamt/Tag</t>
  </si>
  <si>
    <t>Summe</t>
  </si>
  <si>
    <t>Mirko &amp; Demet</t>
  </si>
  <si>
    <t>Mietwagen #1</t>
  </si>
  <si>
    <t>Mietwagen #2</t>
  </si>
  <si>
    <t>Zusammenfassung:</t>
  </si>
  <si>
    <t>Anteil Mirko gesamt</t>
  </si>
  <si>
    <t>Anteil Demet gesamt</t>
  </si>
  <si>
    <t>Anteil Volker gesamt</t>
  </si>
  <si>
    <t>Anteil Rick gesamt</t>
  </si>
  <si>
    <t>fixe Ausgaben gesamt</t>
  </si>
  <si>
    <t>bereits bezahlt</t>
  </si>
  <si>
    <t>Differenz</t>
  </si>
  <si>
    <t>Ausgleich:</t>
  </si>
  <si>
    <t>Zahlung von Rick an Mirko</t>
  </si>
  <si>
    <t>Zahlung von Volker an Mirko</t>
  </si>
  <si>
    <t>Zahlung vom Mirko an Demet</t>
  </si>
  <si>
    <t>Für Wen wurde bezahlt</t>
  </si>
  <si>
    <t>Summe Bezahlt</t>
  </si>
  <si>
    <t>Volker</t>
  </si>
  <si>
    <t>Summe Anteil</t>
  </si>
  <si>
    <t>Aldi#1</t>
  </si>
  <si>
    <t>Aldi#1.5</t>
  </si>
  <si>
    <t>Zahlung von Rick an Demet</t>
  </si>
  <si>
    <t>Zahlung von Volker an Demet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</si>
</sst>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u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 style="thin">
        <color indexed="64"/>
      </bottom>
      <diagonal/>
    </border>
    <border>
      <left style="hair">
        <color theme="0" tint="-0.499984740745262"/>
      </left>
      <right style="hair">
        <color theme="0" tint="-0.499984740745262"/>
      </right>
      <top/>
      <bottom style="hair">
        <color theme="0" tint="-0.4999847407452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4">
    <xf numFmtId="0" fontId="0" fillId="0" borderId="0" xfId="0"/>
    <xf numFmtId="0" fontId="0" fillId="0" borderId="0" xfId="0" applyBorder="1"/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horizontal="left" indent="1"/>
    </xf>
    <xf numFmtId="44" fontId="5" fillId="0" borderId="0" xfId="1" applyFont="1" applyBorder="1" applyAlignment="1">
      <alignment horizontal="left" indent="1"/>
    </xf>
    <xf numFmtId="0" fontId="6" fillId="0" borderId="2" xfId="0" applyFont="1" applyBorder="1" applyAlignment="1">
      <alignment horizontal="left" indent="1"/>
    </xf>
    <xf numFmtId="44" fontId="6" fillId="0" borderId="2" xfId="1" applyFont="1" applyBorder="1" applyAlignment="1">
      <alignment horizontal="left" indent="1"/>
    </xf>
    <xf numFmtId="0" fontId="0" fillId="0" borderId="0" xfId="0" applyAlignment="1">
      <alignment horizontal="center"/>
    </xf>
    <xf numFmtId="44" fontId="0" fillId="0" borderId="0" xfId="1" applyFont="1"/>
    <xf numFmtId="44" fontId="0" fillId="0" borderId="0" xfId="0" applyNumberFormat="1"/>
    <xf numFmtId="0" fontId="0" fillId="0" borderId="7" xfId="0" applyBorder="1"/>
    <xf numFmtId="0" fontId="0" fillId="0" borderId="0" xfId="0" applyBorder="1" applyAlignment="1">
      <alignment horizontal="center"/>
    </xf>
    <xf numFmtId="0" fontId="0" fillId="0" borderId="8" xfId="0" applyBorder="1"/>
    <xf numFmtId="44" fontId="0" fillId="0" borderId="0" xfId="0" applyNumberFormat="1" applyBorder="1" applyAlignment="1">
      <alignment horizontal="center"/>
    </xf>
    <xf numFmtId="0" fontId="0" fillId="0" borderId="9" xfId="0" applyBorder="1"/>
    <xf numFmtId="0" fontId="0" fillId="0" borderId="10" xfId="0" applyBorder="1"/>
    <xf numFmtId="0" fontId="0" fillId="0" borderId="10" xfId="0" applyBorder="1" applyAlignment="1">
      <alignment horizontal="center"/>
    </xf>
    <xf numFmtId="0" fontId="0" fillId="0" borderId="11" xfId="0" applyBorder="1"/>
    <xf numFmtId="14" fontId="0" fillId="0" borderId="10" xfId="0" applyNumberForma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44" fontId="2" fillId="0" borderId="0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0" fillId="0" borderId="0" xfId="0" applyAlignment="1">
      <alignment horizontal="right"/>
    </xf>
    <xf numFmtId="0" fontId="7" fillId="0" borderId="0" xfId="0" applyFont="1" applyAlignment="1">
      <alignment horizontal="right"/>
    </xf>
    <xf numFmtId="44" fontId="7" fillId="0" borderId="0" xfId="1" applyFont="1"/>
    <xf numFmtId="0" fontId="2" fillId="0" borderId="0" xfId="0" applyFont="1"/>
    <xf numFmtId="0" fontId="2" fillId="0" borderId="0" xfId="0" applyFont="1" applyAlignment="1">
      <alignment horizontal="left"/>
    </xf>
    <xf numFmtId="0" fontId="8" fillId="0" borderId="0" xfId="0" applyFont="1" applyBorder="1" applyAlignment="1">
      <alignment horizontal="left" indent="1"/>
    </xf>
    <xf numFmtId="44" fontId="8" fillId="0" borderId="0" xfId="1" applyFont="1" applyBorder="1" applyAlignment="1">
      <alignment horizontal="left" indent="1"/>
    </xf>
    <xf numFmtId="0" fontId="3" fillId="0" borderId="3" xfId="0" applyFont="1" applyBorder="1" applyAlignment="1">
      <alignment horizontal="left" indent="1"/>
    </xf>
    <xf numFmtId="44" fontId="3" fillId="0" borderId="3" xfId="1" applyFont="1" applyBorder="1" applyAlignment="1">
      <alignment horizontal="left" indent="1"/>
    </xf>
    <xf numFmtId="0" fontId="4" fillId="0" borderId="0" xfId="0" applyFont="1" applyBorder="1" applyAlignment="1">
      <alignment horizontal="center"/>
    </xf>
    <xf numFmtId="0" fontId="3" fillId="0" borderId="1" xfId="0" applyFont="1" applyBorder="1" applyAlignment="1">
      <alignment horizontal="left" indent="1"/>
    </xf>
    <xf numFmtId="44" fontId="3" fillId="0" borderId="1" xfId="1" applyFont="1" applyBorder="1" applyAlignment="1">
      <alignment horizontal="left" indent="1"/>
    </xf>
    <xf numFmtId="44" fontId="2" fillId="0" borderId="12" xfId="1" applyFont="1" applyBorder="1"/>
    <xf numFmtId="44" fontId="0" fillId="0" borderId="13" xfId="1" applyFont="1" applyBorder="1"/>
    <xf numFmtId="44" fontId="0" fillId="0" borderId="14" xfId="1" applyFont="1" applyBorder="1"/>
    <xf numFmtId="44" fontId="9" fillId="0" borderId="0" xfId="1" applyFont="1" applyBorder="1" applyAlignment="1">
      <alignment horizontal="center"/>
    </xf>
    <xf numFmtId="44" fontId="10" fillId="0" borderId="0" xfId="0" applyNumberFormat="1" applyFont="1" applyBorder="1" applyAlignment="1">
      <alignment horizontal="center"/>
    </xf>
  </cellXfs>
  <cellStyles count="2">
    <cellStyle name="Standard" xfId="0" builtinId="0"/>
    <cellStyle name="Währung" xfId="1" builtinId="4"/>
  </cellStyles>
  <dxfs count="4">
    <dxf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AF93B2-5361-419F-A475-1219BB694179}">
  <sheetPr>
    <pageSetUpPr fitToPage="1"/>
  </sheetPr>
  <dimension ref="A1:H44"/>
  <sheetViews>
    <sheetView showGridLines="0" workbookViewId="0">
      <selection activeCell="L27" sqref="L27"/>
    </sheetView>
  </sheetViews>
  <sheetFormatPr baseColWidth="10" defaultRowHeight="12.75" x14ac:dyDescent="0.2"/>
  <cols>
    <col min="1" max="1" width="24.28515625" style="3" bestFit="1" customWidth="1"/>
    <col min="2" max="2" width="17.7109375" style="3" bestFit="1" customWidth="1"/>
    <col min="3" max="3" width="24.140625" style="4" bestFit="1" customWidth="1"/>
    <col min="4" max="4" width="25" style="3" bestFit="1" customWidth="1"/>
    <col min="5" max="8" width="17.140625" style="4" customWidth="1"/>
    <col min="9" max="16384" width="11.42578125" style="2"/>
  </cols>
  <sheetData>
    <row r="1" spans="1:8" x14ac:dyDescent="0.2">
      <c r="A1" s="5" t="s">
        <v>44</v>
      </c>
      <c r="B1" s="5" t="s">
        <v>45</v>
      </c>
      <c r="C1" s="6" t="s">
        <v>46</v>
      </c>
      <c r="D1" s="5" t="s">
        <v>69</v>
      </c>
      <c r="E1" s="6" t="s">
        <v>0</v>
      </c>
      <c r="F1" s="6" t="s">
        <v>2</v>
      </c>
      <c r="G1" s="6" t="s">
        <v>1</v>
      </c>
      <c r="H1" s="6" t="s">
        <v>3</v>
      </c>
    </row>
    <row r="2" spans="1:8" s="36" customFormat="1" ht="11.25" x14ac:dyDescent="0.2">
      <c r="A2" s="34" t="s">
        <v>4</v>
      </c>
      <c r="B2" s="34" t="s">
        <v>5</v>
      </c>
      <c r="C2" s="35">
        <v>7.5</v>
      </c>
      <c r="D2" s="34" t="s">
        <v>6</v>
      </c>
      <c r="E2" s="35">
        <f>C2/2</f>
        <v>3.75</v>
      </c>
      <c r="F2" s="35">
        <f>E2</f>
        <v>3.75</v>
      </c>
      <c r="G2" s="35"/>
      <c r="H2" s="35"/>
    </row>
    <row r="3" spans="1:8" s="36" customFormat="1" ht="11.25" x14ac:dyDescent="0.2">
      <c r="A3" s="37" t="s">
        <v>7</v>
      </c>
      <c r="B3" s="37" t="s">
        <v>5</v>
      </c>
      <c r="C3" s="38">
        <v>104</v>
      </c>
      <c r="D3" s="37" t="s">
        <v>8</v>
      </c>
      <c r="E3" s="38">
        <v>77</v>
      </c>
      <c r="F3" s="38"/>
      <c r="G3" s="38">
        <v>27</v>
      </c>
      <c r="H3" s="38"/>
    </row>
    <row r="4" spans="1:8" s="36" customFormat="1" ht="11.25" x14ac:dyDescent="0.2">
      <c r="A4" s="37" t="s">
        <v>9</v>
      </c>
      <c r="B4" s="37" t="s">
        <v>10</v>
      </c>
      <c r="C4" s="38">
        <v>40.06</v>
      </c>
      <c r="D4" s="37" t="s">
        <v>10</v>
      </c>
      <c r="E4" s="38"/>
      <c r="F4" s="38">
        <v>40.06</v>
      </c>
      <c r="G4" s="38"/>
      <c r="H4" s="38"/>
    </row>
    <row r="5" spans="1:8" s="36" customFormat="1" ht="11.25" x14ac:dyDescent="0.2">
      <c r="A5" s="37" t="s">
        <v>73</v>
      </c>
      <c r="B5" s="37" t="s">
        <v>5</v>
      </c>
      <c r="C5" s="38">
        <v>60</v>
      </c>
      <c r="D5" s="37" t="s">
        <v>11</v>
      </c>
      <c r="E5" s="38">
        <f>$C5/4</f>
        <v>15</v>
      </c>
      <c r="F5" s="38">
        <f t="shared" ref="F5:H8" si="0">$C5/4</f>
        <v>15</v>
      </c>
      <c r="G5" s="38">
        <f t="shared" si="0"/>
        <v>15</v>
      </c>
      <c r="H5" s="38">
        <f t="shared" si="0"/>
        <v>15</v>
      </c>
    </row>
    <row r="6" spans="1:8" s="36" customFormat="1" ht="11.25" x14ac:dyDescent="0.2">
      <c r="A6" s="37" t="s">
        <v>74</v>
      </c>
      <c r="B6" s="37" t="s">
        <v>12</v>
      </c>
      <c r="C6" s="38">
        <v>50</v>
      </c>
      <c r="D6" s="37" t="s">
        <v>11</v>
      </c>
      <c r="E6" s="38">
        <f t="shared" ref="E6:E8" si="1">$C6/4</f>
        <v>12.5</v>
      </c>
      <c r="F6" s="38">
        <f t="shared" si="0"/>
        <v>12.5</v>
      </c>
      <c r="G6" s="38">
        <f t="shared" si="0"/>
        <v>12.5</v>
      </c>
      <c r="H6" s="38">
        <f t="shared" si="0"/>
        <v>12.5</v>
      </c>
    </row>
    <row r="7" spans="1:8" s="36" customFormat="1" ht="11.25" x14ac:dyDescent="0.2">
      <c r="A7" s="37" t="s">
        <v>13</v>
      </c>
      <c r="B7" s="37" t="s">
        <v>12</v>
      </c>
      <c r="C7" s="38">
        <v>13</v>
      </c>
      <c r="D7" s="37" t="s">
        <v>11</v>
      </c>
      <c r="E7" s="38">
        <f t="shared" si="1"/>
        <v>3.25</v>
      </c>
      <c r="F7" s="38">
        <f t="shared" si="0"/>
        <v>3.25</v>
      </c>
      <c r="G7" s="38">
        <f t="shared" si="0"/>
        <v>3.25</v>
      </c>
      <c r="H7" s="38">
        <f t="shared" si="0"/>
        <v>3.25</v>
      </c>
    </row>
    <row r="8" spans="1:8" s="36" customFormat="1" ht="11.25" x14ac:dyDescent="0.2">
      <c r="A8" s="37" t="s">
        <v>14</v>
      </c>
      <c r="B8" s="37" t="s">
        <v>10</v>
      </c>
      <c r="C8" s="38">
        <v>50.25</v>
      </c>
      <c r="D8" s="37" t="s">
        <v>11</v>
      </c>
      <c r="E8" s="38">
        <f t="shared" si="1"/>
        <v>12.5625</v>
      </c>
      <c r="F8" s="38">
        <f t="shared" si="0"/>
        <v>12.5625</v>
      </c>
      <c r="G8" s="38">
        <f t="shared" si="0"/>
        <v>12.5625</v>
      </c>
      <c r="H8" s="38">
        <f t="shared" si="0"/>
        <v>12.5625</v>
      </c>
    </row>
    <row r="9" spans="1:8" s="36" customFormat="1" ht="11.25" x14ac:dyDescent="0.2">
      <c r="A9" s="37" t="s">
        <v>47</v>
      </c>
      <c r="B9" s="37" t="s">
        <v>10</v>
      </c>
      <c r="C9" s="38">
        <v>24</v>
      </c>
      <c r="D9" s="37" t="s">
        <v>15</v>
      </c>
      <c r="E9" s="38">
        <v>8</v>
      </c>
      <c r="F9" s="38">
        <v>8</v>
      </c>
      <c r="G9" s="38">
        <v>8</v>
      </c>
      <c r="H9" s="38"/>
    </row>
    <row r="10" spans="1:8" s="36" customFormat="1" ht="11.25" x14ac:dyDescent="0.2">
      <c r="A10" s="37" t="s">
        <v>16</v>
      </c>
      <c r="B10" s="37" t="s">
        <v>10</v>
      </c>
      <c r="C10" s="38">
        <v>10.3</v>
      </c>
      <c r="D10" s="37" t="s">
        <v>10</v>
      </c>
      <c r="E10" s="38"/>
      <c r="F10" s="38">
        <v>10.3</v>
      </c>
      <c r="G10" s="38"/>
      <c r="H10" s="38"/>
    </row>
    <row r="11" spans="1:8" s="36" customFormat="1" ht="11.25" x14ac:dyDescent="0.2">
      <c r="A11" s="37" t="s">
        <v>17</v>
      </c>
      <c r="B11" s="37" t="s">
        <v>5</v>
      </c>
      <c r="C11" s="38">
        <v>11.48</v>
      </c>
      <c r="D11" s="37" t="s">
        <v>6</v>
      </c>
      <c r="E11" s="38">
        <v>5.74</v>
      </c>
      <c r="F11" s="38">
        <v>5.74</v>
      </c>
      <c r="G11" s="38"/>
      <c r="H11" s="38"/>
    </row>
    <row r="12" spans="1:8" s="36" customFormat="1" ht="11.25" x14ac:dyDescent="0.2">
      <c r="A12" s="37" t="s">
        <v>18</v>
      </c>
      <c r="B12" s="37" t="s">
        <v>10</v>
      </c>
      <c r="C12" s="38">
        <v>10</v>
      </c>
      <c r="D12" s="37" t="s">
        <v>6</v>
      </c>
      <c r="E12" s="38">
        <v>5</v>
      </c>
      <c r="F12" s="38">
        <v>5</v>
      </c>
      <c r="G12" s="38"/>
      <c r="H12" s="38"/>
    </row>
    <row r="13" spans="1:8" s="36" customFormat="1" ht="11.25" x14ac:dyDescent="0.2">
      <c r="A13" s="37" t="s">
        <v>19</v>
      </c>
      <c r="B13" s="37" t="s">
        <v>5</v>
      </c>
      <c r="C13" s="38">
        <v>11</v>
      </c>
      <c r="D13" s="37" t="s">
        <v>6</v>
      </c>
      <c r="E13" s="38">
        <v>5.5</v>
      </c>
      <c r="F13" s="38">
        <v>5.5</v>
      </c>
      <c r="G13" s="38"/>
      <c r="H13" s="38"/>
    </row>
    <row r="14" spans="1:8" s="36" customFormat="1" ht="11.25" x14ac:dyDescent="0.2">
      <c r="A14" s="37" t="s">
        <v>20</v>
      </c>
      <c r="B14" s="37" t="s">
        <v>10</v>
      </c>
      <c r="C14" s="38">
        <v>10</v>
      </c>
      <c r="D14" s="37" t="s">
        <v>6</v>
      </c>
      <c r="E14" s="38">
        <v>5</v>
      </c>
      <c r="F14" s="38">
        <v>5</v>
      </c>
      <c r="G14" s="38"/>
      <c r="H14" s="38"/>
    </row>
    <row r="15" spans="1:8" s="36" customFormat="1" ht="11.25" x14ac:dyDescent="0.2">
      <c r="A15" s="37" t="s">
        <v>21</v>
      </c>
      <c r="B15" s="37" t="s">
        <v>10</v>
      </c>
      <c r="C15" s="38">
        <v>6.57</v>
      </c>
      <c r="D15" s="37" t="s">
        <v>11</v>
      </c>
      <c r="E15" s="38">
        <f t="shared" ref="E15:H20" si="2">$C15/4</f>
        <v>1.6425000000000001</v>
      </c>
      <c r="F15" s="38">
        <f t="shared" si="2"/>
        <v>1.6425000000000001</v>
      </c>
      <c r="G15" s="38">
        <f t="shared" si="2"/>
        <v>1.6425000000000001</v>
      </c>
      <c r="H15" s="38">
        <f t="shared" si="2"/>
        <v>1.6425000000000001</v>
      </c>
    </row>
    <row r="16" spans="1:8" s="36" customFormat="1" ht="11.25" x14ac:dyDescent="0.2">
      <c r="A16" s="37" t="s">
        <v>22</v>
      </c>
      <c r="B16" s="37" t="s">
        <v>12</v>
      </c>
      <c r="C16" s="38">
        <v>47.04</v>
      </c>
      <c r="D16" s="37" t="s">
        <v>11</v>
      </c>
      <c r="E16" s="38">
        <f t="shared" si="2"/>
        <v>11.76</v>
      </c>
      <c r="F16" s="38">
        <f t="shared" si="2"/>
        <v>11.76</v>
      </c>
      <c r="G16" s="38">
        <f t="shared" si="2"/>
        <v>11.76</v>
      </c>
      <c r="H16" s="38">
        <f t="shared" si="2"/>
        <v>11.76</v>
      </c>
    </row>
    <row r="17" spans="1:8" s="36" customFormat="1" ht="11.25" x14ac:dyDescent="0.2">
      <c r="A17" s="37" t="s">
        <v>23</v>
      </c>
      <c r="B17" s="37" t="s">
        <v>10</v>
      </c>
      <c r="C17" s="38">
        <v>100.51</v>
      </c>
      <c r="D17" s="37" t="s">
        <v>11</v>
      </c>
      <c r="E17" s="38">
        <f t="shared" si="2"/>
        <v>25.127500000000001</v>
      </c>
      <c r="F17" s="38">
        <f t="shared" si="2"/>
        <v>25.127500000000001</v>
      </c>
      <c r="G17" s="38">
        <f t="shared" si="2"/>
        <v>25.127500000000001</v>
      </c>
      <c r="H17" s="38">
        <f t="shared" si="2"/>
        <v>25.127500000000001</v>
      </c>
    </row>
    <row r="18" spans="1:8" s="36" customFormat="1" ht="11.25" x14ac:dyDescent="0.2">
      <c r="A18" s="37" t="s">
        <v>24</v>
      </c>
      <c r="B18" s="37" t="s">
        <v>10</v>
      </c>
      <c r="C18" s="38">
        <v>83.4</v>
      </c>
      <c r="D18" s="37" t="s">
        <v>11</v>
      </c>
      <c r="E18" s="38">
        <f t="shared" si="2"/>
        <v>20.85</v>
      </c>
      <c r="F18" s="38">
        <f t="shared" si="2"/>
        <v>20.85</v>
      </c>
      <c r="G18" s="38">
        <f t="shared" si="2"/>
        <v>20.85</v>
      </c>
      <c r="H18" s="38">
        <f t="shared" si="2"/>
        <v>20.85</v>
      </c>
    </row>
    <row r="19" spans="1:8" s="36" customFormat="1" ht="11.25" x14ac:dyDescent="0.2">
      <c r="A19" s="37" t="s">
        <v>25</v>
      </c>
      <c r="B19" s="37" t="s">
        <v>10</v>
      </c>
      <c r="C19" s="38">
        <v>7.8</v>
      </c>
      <c r="D19" s="37" t="s">
        <v>11</v>
      </c>
      <c r="E19" s="38">
        <f t="shared" si="2"/>
        <v>1.95</v>
      </c>
      <c r="F19" s="38">
        <f t="shared" si="2"/>
        <v>1.95</v>
      </c>
      <c r="G19" s="38">
        <f t="shared" si="2"/>
        <v>1.95</v>
      </c>
      <c r="H19" s="38">
        <f t="shared" si="2"/>
        <v>1.95</v>
      </c>
    </row>
    <row r="20" spans="1:8" s="36" customFormat="1" ht="11.25" x14ac:dyDescent="0.2">
      <c r="A20" s="37" t="s">
        <v>26</v>
      </c>
      <c r="B20" s="37" t="s">
        <v>10</v>
      </c>
      <c r="C20" s="38">
        <v>22</v>
      </c>
      <c r="D20" s="37" t="s">
        <v>11</v>
      </c>
      <c r="E20" s="38">
        <f t="shared" si="2"/>
        <v>5.5</v>
      </c>
      <c r="F20" s="38">
        <f t="shared" si="2"/>
        <v>5.5</v>
      </c>
      <c r="G20" s="38">
        <f t="shared" si="2"/>
        <v>5.5</v>
      </c>
      <c r="H20" s="38">
        <f t="shared" si="2"/>
        <v>5.5</v>
      </c>
    </row>
    <row r="21" spans="1:8" s="36" customFormat="1" ht="11.25" x14ac:dyDescent="0.2">
      <c r="A21" s="37" t="s">
        <v>27</v>
      </c>
      <c r="B21" s="37" t="s">
        <v>5</v>
      </c>
      <c r="C21" s="38">
        <v>8.25</v>
      </c>
      <c r="D21" s="37" t="s">
        <v>6</v>
      </c>
      <c r="E21" s="38">
        <v>4.13</v>
      </c>
      <c r="F21" s="38">
        <v>4.13</v>
      </c>
      <c r="G21" s="38"/>
      <c r="H21" s="38"/>
    </row>
    <row r="22" spans="1:8" s="36" customFormat="1" ht="11.25" x14ac:dyDescent="0.2">
      <c r="A22" s="37" t="s">
        <v>28</v>
      </c>
      <c r="B22" s="37" t="s">
        <v>10</v>
      </c>
      <c r="C22" s="38">
        <v>0.5</v>
      </c>
      <c r="D22" s="37" t="s">
        <v>11</v>
      </c>
      <c r="E22" s="38">
        <v>0.13</v>
      </c>
      <c r="F22" s="38">
        <v>0.13</v>
      </c>
      <c r="G22" s="38">
        <v>0.13</v>
      </c>
      <c r="H22" s="38">
        <v>0.13</v>
      </c>
    </row>
    <row r="23" spans="1:8" s="36" customFormat="1" ht="11.25" x14ac:dyDescent="0.2">
      <c r="A23" s="37" t="s">
        <v>29</v>
      </c>
      <c r="B23" s="37" t="s">
        <v>10</v>
      </c>
      <c r="C23" s="38">
        <v>93.1</v>
      </c>
      <c r="D23" s="37" t="s">
        <v>11</v>
      </c>
      <c r="E23" s="38">
        <f>C23/4</f>
        <v>23.274999999999999</v>
      </c>
      <c r="F23" s="38">
        <f>E23</f>
        <v>23.274999999999999</v>
      </c>
      <c r="G23" s="38">
        <f t="shared" ref="G23:H23" si="3">F23</f>
        <v>23.274999999999999</v>
      </c>
      <c r="H23" s="38">
        <f t="shared" si="3"/>
        <v>23.274999999999999</v>
      </c>
    </row>
    <row r="24" spans="1:8" s="36" customFormat="1" ht="11.25" x14ac:dyDescent="0.2">
      <c r="A24" s="37" t="s">
        <v>30</v>
      </c>
      <c r="B24" s="37" t="s">
        <v>5</v>
      </c>
      <c r="C24" s="38">
        <v>42.92</v>
      </c>
      <c r="D24" s="37" t="s">
        <v>6</v>
      </c>
      <c r="E24" s="38">
        <v>21.46</v>
      </c>
      <c r="F24" s="38">
        <v>21.46</v>
      </c>
      <c r="G24" s="38"/>
      <c r="H24" s="38"/>
    </row>
    <row r="25" spans="1:8" s="36" customFormat="1" ht="11.25" x14ac:dyDescent="0.2">
      <c r="A25" s="37" t="s">
        <v>31</v>
      </c>
      <c r="B25" s="37" t="s">
        <v>5</v>
      </c>
      <c r="C25" s="38">
        <v>30</v>
      </c>
      <c r="D25" s="37" t="s">
        <v>6</v>
      </c>
      <c r="E25" s="38">
        <v>15</v>
      </c>
      <c r="F25" s="38">
        <v>15</v>
      </c>
      <c r="G25" s="38"/>
      <c r="H25" s="38"/>
    </row>
    <row r="26" spans="1:8" s="36" customFormat="1" ht="11.25" x14ac:dyDescent="0.2">
      <c r="A26" s="37" t="s">
        <v>32</v>
      </c>
      <c r="B26" s="37" t="s">
        <v>5</v>
      </c>
      <c r="C26" s="38">
        <v>18.399999999999999</v>
      </c>
      <c r="D26" s="37" t="s">
        <v>6</v>
      </c>
      <c r="E26" s="38">
        <v>9.1999999999999993</v>
      </c>
      <c r="F26" s="38">
        <v>9.1999999999999993</v>
      </c>
      <c r="G26" s="38"/>
      <c r="H26" s="38"/>
    </row>
    <row r="27" spans="1:8" s="36" customFormat="1" ht="11.25" x14ac:dyDescent="0.2">
      <c r="A27" s="37" t="s">
        <v>33</v>
      </c>
      <c r="B27" s="37" t="s">
        <v>5</v>
      </c>
      <c r="C27" s="38">
        <v>17.8</v>
      </c>
      <c r="D27" s="37" t="s">
        <v>6</v>
      </c>
      <c r="E27" s="38">
        <v>8.9</v>
      </c>
      <c r="F27" s="38">
        <v>8.9</v>
      </c>
      <c r="G27" s="38"/>
      <c r="H27" s="38"/>
    </row>
    <row r="28" spans="1:8" s="36" customFormat="1" ht="11.25" x14ac:dyDescent="0.2">
      <c r="A28" s="37" t="s">
        <v>34</v>
      </c>
      <c r="B28" s="37" t="s">
        <v>5</v>
      </c>
      <c r="C28" s="38">
        <v>11.15</v>
      </c>
      <c r="D28" s="37" t="s">
        <v>6</v>
      </c>
      <c r="E28" s="38">
        <v>5.58</v>
      </c>
      <c r="F28" s="38">
        <v>5.58</v>
      </c>
      <c r="G28" s="38"/>
      <c r="H28" s="38"/>
    </row>
    <row r="29" spans="1:8" s="36" customFormat="1" ht="11.25" x14ac:dyDescent="0.2">
      <c r="A29" s="37" t="s">
        <v>35</v>
      </c>
      <c r="B29" s="37" t="s">
        <v>5</v>
      </c>
      <c r="C29" s="38">
        <v>47</v>
      </c>
      <c r="D29" s="37" t="s">
        <v>6</v>
      </c>
      <c r="E29" s="38">
        <v>23.5</v>
      </c>
      <c r="F29" s="38">
        <v>23.5</v>
      </c>
      <c r="G29" s="38"/>
      <c r="H29" s="38"/>
    </row>
    <row r="30" spans="1:8" s="36" customFormat="1" ht="11.25" x14ac:dyDescent="0.2">
      <c r="A30" s="37" t="s">
        <v>36</v>
      </c>
      <c r="B30" s="37" t="s">
        <v>5</v>
      </c>
      <c r="C30" s="38">
        <v>12</v>
      </c>
      <c r="D30" s="37" t="s">
        <v>6</v>
      </c>
      <c r="E30" s="38">
        <v>6</v>
      </c>
      <c r="F30" s="38">
        <v>6</v>
      </c>
      <c r="G30" s="38"/>
      <c r="H30" s="38"/>
    </row>
    <row r="31" spans="1:8" s="36" customFormat="1" ht="11.25" x14ac:dyDescent="0.2">
      <c r="A31" s="37" t="s">
        <v>37</v>
      </c>
      <c r="B31" s="37" t="s">
        <v>5</v>
      </c>
      <c r="C31" s="38">
        <v>5.3</v>
      </c>
      <c r="D31" s="37" t="s">
        <v>6</v>
      </c>
      <c r="E31" s="38">
        <v>2.65</v>
      </c>
      <c r="F31" s="38">
        <v>2.65</v>
      </c>
      <c r="G31" s="38"/>
      <c r="H31" s="38"/>
    </row>
    <row r="32" spans="1:8" s="36" customFormat="1" ht="11.25" x14ac:dyDescent="0.2">
      <c r="A32" s="37" t="s">
        <v>38</v>
      </c>
      <c r="B32" s="37" t="s">
        <v>5</v>
      </c>
      <c r="C32" s="38">
        <v>9.4499999999999993</v>
      </c>
      <c r="D32" s="37" t="s">
        <v>6</v>
      </c>
      <c r="E32" s="38">
        <v>4.7300000000000004</v>
      </c>
      <c r="F32" s="38">
        <v>4.7300000000000004</v>
      </c>
      <c r="G32" s="38"/>
      <c r="H32" s="38"/>
    </row>
    <row r="33" spans="1:8" s="36" customFormat="1" ht="11.25" x14ac:dyDescent="0.2">
      <c r="A33" s="37" t="s">
        <v>39</v>
      </c>
      <c r="B33" s="37" t="s">
        <v>5</v>
      </c>
      <c r="C33" s="38">
        <v>18</v>
      </c>
      <c r="D33" s="37" t="s">
        <v>6</v>
      </c>
      <c r="E33" s="38">
        <v>9</v>
      </c>
      <c r="F33" s="38">
        <v>9</v>
      </c>
      <c r="G33" s="38"/>
      <c r="H33" s="38"/>
    </row>
    <row r="34" spans="1:8" s="36" customFormat="1" ht="11.25" x14ac:dyDescent="0.2">
      <c r="A34" s="37" t="s">
        <v>40</v>
      </c>
      <c r="B34" s="37" t="s">
        <v>5</v>
      </c>
      <c r="C34" s="38">
        <v>4.5</v>
      </c>
      <c r="D34" s="37" t="s">
        <v>6</v>
      </c>
      <c r="E34" s="38">
        <v>2.25</v>
      </c>
      <c r="F34" s="38">
        <v>2.25</v>
      </c>
      <c r="G34" s="38"/>
      <c r="H34" s="38"/>
    </row>
    <row r="35" spans="1:8" s="36" customFormat="1" ht="11.25" x14ac:dyDescent="0.2">
      <c r="A35" s="37" t="s">
        <v>41</v>
      </c>
      <c r="B35" s="37" t="s">
        <v>5</v>
      </c>
      <c r="C35" s="38">
        <v>8.5</v>
      </c>
      <c r="D35" s="37" t="s">
        <v>6</v>
      </c>
      <c r="E35" s="38">
        <v>4.25</v>
      </c>
      <c r="F35" s="38">
        <v>4.25</v>
      </c>
      <c r="G35" s="38"/>
      <c r="H35" s="38"/>
    </row>
    <row r="36" spans="1:8" s="36" customFormat="1" ht="11.25" x14ac:dyDescent="0.2">
      <c r="A36" s="37" t="s">
        <v>42</v>
      </c>
      <c r="B36" s="37" t="s">
        <v>5</v>
      </c>
      <c r="C36" s="38">
        <v>10</v>
      </c>
      <c r="D36" s="37" t="s">
        <v>10</v>
      </c>
      <c r="E36" s="38"/>
      <c r="F36" s="38">
        <v>10</v>
      </c>
      <c r="G36" s="38"/>
      <c r="H36" s="38"/>
    </row>
    <row r="37" spans="1:8" s="36" customFormat="1" ht="11.25" x14ac:dyDescent="0.2">
      <c r="A37" s="37" t="s">
        <v>43</v>
      </c>
      <c r="B37" s="37" t="s">
        <v>5</v>
      </c>
      <c r="C37" s="38">
        <v>10.130000000000001</v>
      </c>
      <c r="D37" s="37" t="s">
        <v>6</v>
      </c>
      <c r="E37" s="38">
        <v>5.07</v>
      </c>
      <c r="F37" s="38">
        <v>5.07</v>
      </c>
      <c r="G37" s="38"/>
      <c r="H37" s="38"/>
    </row>
    <row r="39" spans="1:8" x14ac:dyDescent="0.2">
      <c r="A39" s="32" t="s">
        <v>57</v>
      </c>
      <c r="E39" s="2"/>
      <c r="F39" s="33" t="s">
        <v>65</v>
      </c>
    </row>
    <row r="40" spans="1:8" x14ac:dyDescent="0.2">
      <c r="B40" s="3" t="s">
        <v>70</v>
      </c>
      <c r="C40" s="4" t="s">
        <v>72</v>
      </c>
      <c r="D40" s="3" t="s">
        <v>64</v>
      </c>
    </row>
    <row r="41" spans="1:8" ht="15" x14ac:dyDescent="0.25">
      <c r="A41" s="3" t="s">
        <v>10</v>
      </c>
      <c r="B41" s="4">
        <f>SUMIF($B$2:$B$37,A41,$C$2:$C$37)</f>
        <v>458.49</v>
      </c>
      <c r="C41" s="4">
        <f>SUM(F2:F37)</f>
        <v>348.61749999999989</v>
      </c>
      <c r="D41" s="8">
        <f>B41-C41</f>
        <v>109.87250000000012</v>
      </c>
      <c r="F41" s="33" t="s">
        <v>75</v>
      </c>
      <c r="G41" s="33"/>
      <c r="H41" s="33">
        <v>58.51</v>
      </c>
    </row>
    <row r="42" spans="1:8" ht="15" x14ac:dyDescent="0.25">
      <c r="A42" s="3" t="s">
        <v>5</v>
      </c>
      <c r="B42" s="4">
        <f t="shared" ref="B42:B44" si="4">SUMIF($B$2:$B$37,A42,$C$2:$C$37)</f>
        <v>447.37999999999994</v>
      </c>
      <c r="C42" s="4">
        <f>SUM(E2:E37)</f>
        <v>365.25749999999994</v>
      </c>
      <c r="D42" s="8">
        <f t="shared" ref="D42:D44" si="5">B42-C42</f>
        <v>82.122500000000002</v>
      </c>
      <c r="F42" s="33" t="s">
        <v>76</v>
      </c>
      <c r="G42" s="33"/>
      <c r="H42" s="33">
        <f>D42-H41</f>
        <v>23.612500000000004</v>
      </c>
    </row>
    <row r="43" spans="1:8" ht="15" x14ac:dyDescent="0.25">
      <c r="A43" s="3" t="s">
        <v>12</v>
      </c>
      <c r="B43" s="4">
        <f t="shared" si="4"/>
        <v>110.03999999999999</v>
      </c>
      <c r="C43" s="4">
        <f>SUM(G2:G37)</f>
        <v>168.54749999999999</v>
      </c>
      <c r="D43" s="8">
        <f t="shared" si="5"/>
        <v>-58.507499999999993</v>
      </c>
      <c r="F43" s="33" t="s">
        <v>67</v>
      </c>
      <c r="G43" s="33"/>
      <c r="H43" s="33">
        <v>109.87</v>
      </c>
    </row>
    <row r="44" spans="1:8" ht="15" x14ac:dyDescent="0.25">
      <c r="A44" s="3" t="s">
        <v>71</v>
      </c>
      <c r="B44" s="4">
        <f t="shared" si="4"/>
        <v>0</v>
      </c>
      <c r="C44" s="4">
        <f>SUM(H2:H37)</f>
        <v>133.54749999999999</v>
      </c>
      <c r="D44" s="8">
        <f t="shared" si="5"/>
        <v>-133.54749999999999</v>
      </c>
    </row>
  </sheetData>
  <conditionalFormatting sqref="D41:D44">
    <cfRule type="cellIs" dxfId="3" priority="1" operator="lessThan">
      <formula>0</formula>
    </cfRule>
    <cfRule type="cellIs" dxfId="2" priority="2" operator="greaterThanOrEqual">
      <formula>0</formula>
    </cfRule>
  </conditionalFormatting>
  <pageMargins left="0.7" right="0.7" top="0.78740157499999996" bottom="0.78740157499999996" header="0.3" footer="0.3"/>
  <pageSetup paperSize="9" scale="8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7FCD76-BAE6-4F80-B230-C50072E02131}">
  <sheetPr>
    <pageSetUpPr fitToPage="1"/>
  </sheetPr>
  <dimension ref="A1:R33"/>
  <sheetViews>
    <sheetView showGridLines="0" tabSelected="1" workbookViewId="0">
      <selection activeCell="R20" sqref="R20"/>
    </sheetView>
  </sheetViews>
  <sheetFormatPr baseColWidth="10" defaultRowHeight="15" x14ac:dyDescent="0.25"/>
  <cols>
    <col min="1" max="1" width="25.7109375" customWidth="1"/>
    <col min="2" max="2" width="25.7109375" style="8" customWidth="1"/>
    <col min="3" max="3" width="24.28515625" customWidth="1"/>
    <col min="4" max="4" width="20.5703125" customWidth="1"/>
    <col min="5" max="13" width="10.140625" style="7" bestFit="1" customWidth="1"/>
    <col min="14" max="14" width="11.42578125" style="23"/>
  </cols>
  <sheetData>
    <row r="1" spans="1:15" x14ac:dyDescent="0.25">
      <c r="A1" s="24" t="s">
        <v>49</v>
      </c>
      <c r="B1" s="39" t="s">
        <v>50</v>
      </c>
      <c r="C1" s="25" t="s">
        <v>48</v>
      </c>
      <c r="D1" s="25"/>
      <c r="E1" s="19"/>
      <c r="F1" s="19"/>
      <c r="G1" s="19"/>
      <c r="H1" s="19"/>
      <c r="I1" s="19"/>
      <c r="J1" s="19"/>
      <c r="K1" s="19"/>
      <c r="L1" s="19"/>
      <c r="M1" s="19"/>
      <c r="N1" s="19"/>
      <c r="O1" s="26"/>
    </row>
    <row r="2" spans="1:15" x14ac:dyDescent="0.25">
      <c r="A2" s="14" t="s">
        <v>51</v>
      </c>
      <c r="B2" s="40">
        <v>738.25</v>
      </c>
      <c r="C2" s="15" t="s">
        <v>54</v>
      </c>
      <c r="D2" s="1"/>
      <c r="E2" s="11"/>
      <c r="F2" s="11"/>
      <c r="G2" s="11"/>
      <c r="H2" s="11"/>
      <c r="I2" s="11"/>
      <c r="J2" s="11"/>
      <c r="K2" s="11"/>
      <c r="L2" s="11"/>
      <c r="M2" s="11"/>
      <c r="N2" s="20"/>
      <c r="O2" s="12"/>
    </row>
    <row r="3" spans="1:15" x14ac:dyDescent="0.25">
      <c r="A3" s="10"/>
      <c r="B3" s="41"/>
      <c r="C3" s="1"/>
      <c r="D3" s="1"/>
      <c r="E3" s="18">
        <v>43826</v>
      </c>
      <c r="F3" s="18">
        <v>43827</v>
      </c>
      <c r="G3" s="18">
        <v>43828</v>
      </c>
      <c r="H3" s="18">
        <v>43829</v>
      </c>
      <c r="I3" s="18">
        <v>43830</v>
      </c>
      <c r="J3" s="18">
        <v>43831</v>
      </c>
      <c r="K3" s="18">
        <v>43832</v>
      </c>
      <c r="L3" s="18">
        <v>43833</v>
      </c>
      <c r="M3" s="18">
        <v>43834</v>
      </c>
      <c r="N3" s="21" t="s">
        <v>53</v>
      </c>
      <c r="O3" s="12"/>
    </row>
    <row r="4" spans="1:15" x14ac:dyDescent="0.25">
      <c r="A4" s="10"/>
      <c r="B4" s="41"/>
      <c r="C4" s="1"/>
      <c r="D4" s="12" t="s">
        <v>52</v>
      </c>
      <c r="E4" s="42">
        <f>B2/9</f>
        <v>82.027777777777771</v>
      </c>
      <c r="F4" s="42">
        <f t="shared" ref="F4:M4" si="0">E4</f>
        <v>82.027777777777771</v>
      </c>
      <c r="G4" s="42">
        <f t="shared" si="0"/>
        <v>82.027777777777771</v>
      </c>
      <c r="H4" s="42">
        <f t="shared" si="0"/>
        <v>82.027777777777771</v>
      </c>
      <c r="I4" s="42">
        <f t="shared" si="0"/>
        <v>82.027777777777771</v>
      </c>
      <c r="J4" s="42">
        <f t="shared" si="0"/>
        <v>82.027777777777771</v>
      </c>
      <c r="K4" s="42">
        <f t="shared" si="0"/>
        <v>82.027777777777771</v>
      </c>
      <c r="L4" s="42">
        <f t="shared" si="0"/>
        <v>82.027777777777771</v>
      </c>
      <c r="M4" s="42">
        <f t="shared" si="0"/>
        <v>82.027777777777771</v>
      </c>
      <c r="N4" s="43">
        <f>SUM(E4:M4)</f>
        <v>738.25</v>
      </c>
      <c r="O4" s="12"/>
    </row>
    <row r="5" spans="1:15" x14ac:dyDescent="0.25">
      <c r="A5" s="10"/>
      <c r="B5" s="41"/>
      <c r="C5" s="1"/>
      <c r="D5" s="12" t="s">
        <v>2</v>
      </c>
      <c r="E5" s="13">
        <f>E4/3</f>
        <v>27.342592592592592</v>
      </c>
      <c r="F5" s="13">
        <f t="shared" ref="F5:G5" si="1">F4/3</f>
        <v>27.342592592592592</v>
      </c>
      <c r="G5" s="13">
        <f t="shared" si="1"/>
        <v>27.342592592592592</v>
      </c>
      <c r="H5" s="13">
        <f>H4/4</f>
        <v>20.506944444444443</v>
      </c>
      <c r="I5" s="13">
        <f t="shared" ref="I5:J5" si="2">I4/4</f>
        <v>20.506944444444443</v>
      </c>
      <c r="J5" s="13">
        <f t="shared" si="2"/>
        <v>20.506944444444443</v>
      </c>
      <c r="K5" s="13">
        <f t="shared" ref="K5" si="3">K4/3</f>
        <v>27.342592592592592</v>
      </c>
      <c r="L5" s="13">
        <f>L4/2</f>
        <v>41.013888888888886</v>
      </c>
      <c r="M5" s="13">
        <f t="shared" ref="M5" si="4">M4/2</f>
        <v>41.013888888888886</v>
      </c>
      <c r="N5" s="22">
        <f>SUM(E5:M5)</f>
        <v>252.91898148148144</v>
      </c>
      <c r="O5" s="12"/>
    </row>
    <row r="6" spans="1:15" x14ac:dyDescent="0.25">
      <c r="A6" s="10"/>
      <c r="B6" s="41"/>
      <c r="C6" s="1"/>
      <c r="D6" s="12" t="s">
        <v>0</v>
      </c>
      <c r="E6" s="13">
        <f>E5</f>
        <v>27.342592592592592</v>
      </c>
      <c r="F6" s="13">
        <f t="shared" ref="F6:G6" si="5">F5</f>
        <v>27.342592592592592</v>
      </c>
      <c r="G6" s="13">
        <f t="shared" si="5"/>
        <v>27.342592592592592</v>
      </c>
      <c r="H6" s="13">
        <f>H5</f>
        <v>20.506944444444443</v>
      </c>
      <c r="I6" s="13">
        <f t="shared" ref="I6:K8" si="6">I5</f>
        <v>20.506944444444443</v>
      </c>
      <c r="J6" s="13">
        <f t="shared" si="6"/>
        <v>20.506944444444443</v>
      </c>
      <c r="K6" s="13">
        <f t="shared" si="6"/>
        <v>27.342592592592592</v>
      </c>
      <c r="L6" s="13">
        <f>L5</f>
        <v>41.013888888888886</v>
      </c>
      <c r="M6" s="13">
        <f t="shared" ref="M6" si="7">M5</f>
        <v>41.013888888888886</v>
      </c>
      <c r="N6" s="22">
        <f>SUM(E6:M6)</f>
        <v>252.91898148148144</v>
      </c>
      <c r="O6" s="12"/>
    </row>
    <row r="7" spans="1:15" x14ac:dyDescent="0.25">
      <c r="A7" s="10"/>
      <c r="B7" s="41"/>
      <c r="C7" s="1"/>
      <c r="D7" s="12" t="s">
        <v>3</v>
      </c>
      <c r="E7" s="11"/>
      <c r="F7" s="11"/>
      <c r="G7" s="11"/>
      <c r="H7" s="13">
        <f t="shared" ref="H7:H8" si="8">H6</f>
        <v>20.506944444444443</v>
      </c>
      <c r="I7" s="13">
        <f t="shared" si="6"/>
        <v>20.506944444444443</v>
      </c>
      <c r="J7" s="13">
        <f t="shared" si="6"/>
        <v>20.506944444444443</v>
      </c>
      <c r="K7" s="13">
        <f>K6</f>
        <v>27.342592592592592</v>
      </c>
      <c r="L7" s="11"/>
      <c r="M7" s="11"/>
      <c r="N7" s="22">
        <f>SUM(E7:M7)</f>
        <v>88.863425925925924</v>
      </c>
      <c r="O7" s="12"/>
    </row>
    <row r="8" spans="1:15" x14ac:dyDescent="0.25">
      <c r="A8" s="10"/>
      <c r="B8" s="41"/>
      <c r="C8" s="1"/>
      <c r="D8" s="12" t="s">
        <v>1</v>
      </c>
      <c r="E8" s="13">
        <f>E6</f>
        <v>27.342592592592592</v>
      </c>
      <c r="F8" s="13">
        <f t="shared" ref="F8:G8" si="9">F6</f>
        <v>27.342592592592592</v>
      </c>
      <c r="G8" s="13">
        <f t="shared" si="9"/>
        <v>27.342592592592592</v>
      </c>
      <c r="H8" s="13">
        <f t="shared" si="8"/>
        <v>20.506944444444443</v>
      </c>
      <c r="I8" s="13">
        <f t="shared" si="6"/>
        <v>20.506944444444443</v>
      </c>
      <c r="J8" s="13">
        <f t="shared" si="6"/>
        <v>20.506944444444443</v>
      </c>
      <c r="K8" s="13"/>
      <c r="L8" s="11"/>
      <c r="M8" s="11"/>
      <c r="N8" s="22">
        <f>SUM(E8:M8)</f>
        <v>143.54861111111109</v>
      </c>
      <c r="O8" s="12"/>
    </row>
    <row r="9" spans="1:15" x14ac:dyDescent="0.25">
      <c r="A9" s="14"/>
      <c r="B9" s="40"/>
      <c r="C9" s="15"/>
      <c r="D9" s="15"/>
      <c r="E9" s="16"/>
      <c r="F9" s="16"/>
      <c r="G9" s="16"/>
      <c r="H9" s="16"/>
      <c r="I9" s="16"/>
      <c r="J9" s="16"/>
      <c r="K9" s="16"/>
      <c r="L9" s="16"/>
      <c r="M9" s="16"/>
      <c r="N9" s="21"/>
      <c r="O9" s="17"/>
    </row>
    <row r="10" spans="1:15" x14ac:dyDescent="0.25">
      <c r="A10" s="14" t="s">
        <v>55</v>
      </c>
      <c r="B10" s="40">
        <v>72</v>
      </c>
      <c r="C10" s="15" t="s">
        <v>12</v>
      </c>
      <c r="D10" s="1"/>
      <c r="E10" s="11"/>
      <c r="F10" s="11"/>
      <c r="G10" s="11"/>
      <c r="H10" s="11"/>
      <c r="I10" s="11"/>
      <c r="J10" s="11"/>
      <c r="K10" s="11"/>
      <c r="L10" s="11"/>
      <c r="M10" s="11"/>
      <c r="N10" s="20"/>
      <c r="O10" s="12"/>
    </row>
    <row r="11" spans="1:15" x14ac:dyDescent="0.25">
      <c r="A11" s="10"/>
      <c r="B11" s="41"/>
      <c r="C11" s="1"/>
      <c r="D11" s="1"/>
      <c r="E11" s="18">
        <v>43826</v>
      </c>
      <c r="F11" s="18">
        <v>43827</v>
      </c>
      <c r="G11" s="18">
        <v>43828</v>
      </c>
      <c r="H11" s="18">
        <v>43829</v>
      </c>
      <c r="I11" s="18">
        <v>43830</v>
      </c>
      <c r="J11" s="18">
        <v>43831</v>
      </c>
      <c r="K11" s="18">
        <v>43832</v>
      </c>
      <c r="L11" s="18">
        <v>43833</v>
      </c>
      <c r="M11" s="18">
        <v>43834</v>
      </c>
      <c r="N11" s="21" t="s">
        <v>53</v>
      </c>
      <c r="O11" s="12"/>
    </row>
    <row r="12" spans="1:15" x14ac:dyDescent="0.25">
      <c r="A12" s="10"/>
      <c r="B12" s="41"/>
      <c r="C12" s="1"/>
      <c r="D12" s="12" t="s">
        <v>52</v>
      </c>
      <c r="E12" s="42">
        <f>B10/5</f>
        <v>14.4</v>
      </c>
      <c r="F12" s="42">
        <f>E12</f>
        <v>14.4</v>
      </c>
      <c r="G12" s="42">
        <f t="shared" ref="G12:J12" si="10">F12</f>
        <v>14.4</v>
      </c>
      <c r="H12" s="42">
        <f t="shared" si="10"/>
        <v>14.4</v>
      </c>
      <c r="I12" s="42">
        <f t="shared" si="10"/>
        <v>14.4</v>
      </c>
      <c r="J12" s="42"/>
      <c r="K12" s="42"/>
      <c r="L12" s="42"/>
      <c r="M12" s="42"/>
      <c r="N12" s="43">
        <f>SUM(E12:M12)</f>
        <v>72</v>
      </c>
      <c r="O12" s="12"/>
    </row>
    <row r="13" spans="1:15" x14ac:dyDescent="0.25">
      <c r="A13" s="10"/>
      <c r="B13" s="41"/>
      <c r="C13" s="1"/>
      <c r="D13" s="12" t="s">
        <v>2</v>
      </c>
      <c r="E13" s="13">
        <f>E12/3</f>
        <v>4.8</v>
      </c>
      <c r="F13" s="13">
        <f t="shared" ref="F13:J13" si="11">F12/3</f>
        <v>4.8</v>
      </c>
      <c r="G13" s="13">
        <f t="shared" si="11"/>
        <v>4.8</v>
      </c>
      <c r="H13" s="13">
        <f t="shared" si="11"/>
        <v>4.8</v>
      </c>
      <c r="I13" s="13">
        <f t="shared" si="11"/>
        <v>4.8</v>
      </c>
      <c r="J13" s="13"/>
      <c r="K13" s="13"/>
      <c r="L13" s="13"/>
      <c r="M13" s="13"/>
      <c r="N13" s="22">
        <f>SUM(E13:M13)</f>
        <v>24</v>
      </c>
      <c r="O13" s="12"/>
    </row>
    <row r="14" spans="1:15" x14ac:dyDescent="0.25">
      <c r="A14" s="10"/>
      <c r="B14" s="41"/>
      <c r="C14" s="1"/>
      <c r="D14" s="12" t="s">
        <v>0</v>
      </c>
      <c r="E14" s="13">
        <f>E13</f>
        <v>4.8</v>
      </c>
      <c r="F14" s="13">
        <f t="shared" ref="F14:J14" si="12">F13</f>
        <v>4.8</v>
      </c>
      <c r="G14" s="13">
        <f t="shared" si="12"/>
        <v>4.8</v>
      </c>
      <c r="H14" s="13">
        <f t="shared" si="12"/>
        <v>4.8</v>
      </c>
      <c r="I14" s="13">
        <f t="shared" si="12"/>
        <v>4.8</v>
      </c>
      <c r="J14" s="13"/>
      <c r="K14" s="13"/>
      <c r="L14" s="13"/>
      <c r="M14" s="13"/>
      <c r="N14" s="22">
        <f>SUM(E14:M14)</f>
        <v>24</v>
      </c>
      <c r="O14" s="12"/>
    </row>
    <row r="15" spans="1:15" x14ac:dyDescent="0.25">
      <c r="A15" s="10"/>
      <c r="B15" s="41"/>
      <c r="C15" s="1"/>
      <c r="D15" s="12" t="s">
        <v>3</v>
      </c>
      <c r="E15" s="11"/>
      <c r="F15" s="11"/>
      <c r="G15" s="11"/>
      <c r="H15" s="13"/>
      <c r="I15" s="13"/>
      <c r="J15" s="13"/>
      <c r="K15" s="13"/>
      <c r="L15" s="11"/>
      <c r="M15" s="11"/>
      <c r="N15" s="22">
        <f>SUM(E15:M15)</f>
        <v>0</v>
      </c>
      <c r="O15" s="12"/>
    </row>
    <row r="16" spans="1:15" x14ac:dyDescent="0.25">
      <c r="A16" s="10"/>
      <c r="B16" s="41"/>
      <c r="C16" s="1"/>
      <c r="D16" s="12" t="s">
        <v>1</v>
      </c>
      <c r="E16" s="13">
        <f>E14</f>
        <v>4.8</v>
      </c>
      <c r="F16" s="13">
        <f t="shared" ref="F16:J16" si="13">F14</f>
        <v>4.8</v>
      </c>
      <c r="G16" s="13">
        <f t="shared" si="13"/>
        <v>4.8</v>
      </c>
      <c r="H16" s="13">
        <f t="shared" si="13"/>
        <v>4.8</v>
      </c>
      <c r="I16" s="13">
        <f t="shared" si="13"/>
        <v>4.8</v>
      </c>
      <c r="J16" s="13"/>
      <c r="K16" s="13"/>
      <c r="L16" s="11"/>
      <c r="M16" s="11"/>
      <c r="N16" s="22">
        <f>SUM(E16:M16)</f>
        <v>24</v>
      </c>
      <c r="O16" s="12"/>
    </row>
    <row r="17" spans="1:18" x14ac:dyDescent="0.25">
      <c r="A17" s="14"/>
      <c r="B17" s="40"/>
      <c r="C17" s="15"/>
      <c r="D17" s="15"/>
      <c r="E17" s="16"/>
      <c r="F17" s="16"/>
      <c r="G17" s="16"/>
      <c r="H17" s="16"/>
      <c r="I17" s="16"/>
      <c r="J17" s="16"/>
      <c r="K17" s="16"/>
      <c r="L17" s="16"/>
      <c r="M17" s="16"/>
      <c r="N17" s="21"/>
      <c r="O17" s="17"/>
    </row>
    <row r="18" spans="1:18" x14ac:dyDescent="0.25">
      <c r="A18" s="14" t="s">
        <v>56</v>
      </c>
      <c r="B18" s="40">
        <v>130.80000000000001</v>
      </c>
      <c r="C18" s="15" t="s">
        <v>10</v>
      </c>
      <c r="D18" s="1"/>
      <c r="E18" s="11"/>
      <c r="F18" s="11"/>
      <c r="G18" s="11"/>
      <c r="H18" s="11"/>
      <c r="I18" s="11"/>
      <c r="J18" s="11"/>
      <c r="K18" s="11"/>
      <c r="L18" s="11"/>
      <c r="M18" s="11"/>
      <c r="N18" s="20"/>
      <c r="O18" s="12"/>
    </row>
    <row r="19" spans="1:18" x14ac:dyDescent="0.25">
      <c r="A19" s="10"/>
      <c r="B19" s="41"/>
      <c r="C19" s="1"/>
      <c r="D19" s="1"/>
      <c r="E19" s="18">
        <v>43826</v>
      </c>
      <c r="F19" s="18">
        <v>43827</v>
      </c>
      <c r="G19" s="18">
        <v>43828</v>
      </c>
      <c r="H19" s="18">
        <v>43829</v>
      </c>
      <c r="I19" s="18">
        <v>43830</v>
      </c>
      <c r="J19" s="18">
        <v>43831</v>
      </c>
      <c r="K19" s="18">
        <v>43832</v>
      </c>
      <c r="L19" s="18">
        <v>43833</v>
      </c>
      <c r="M19" s="18">
        <v>43834</v>
      </c>
      <c r="N19" s="21" t="s">
        <v>53</v>
      </c>
      <c r="O19" s="12"/>
    </row>
    <row r="20" spans="1:18" x14ac:dyDescent="0.25">
      <c r="A20" s="10"/>
      <c r="B20" s="41"/>
      <c r="C20" s="1"/>
      <c r="D20" s="12" t="s">
        <v>52</v>
      </c>
      <c r="E20" s="42"/>
      <c r="F20" s="42"/>
      <c r="G20" s="42"/>
      <c r="H20" s="42"/>
      <c r="I20" s="42"/>
      <c r="J20" s="42"/>
      <c r="K20" s="42">
        <f>B18/3</f>
        <v>43.6</v>
      </c>
      <c r="L20" s="42">
        <f>K20</f>
        <v>43.6</v>
      </c>
      <c r="M20" s="42">
        <f t="shared" ref="M20" si="14">L20</f>
        <v>43.6</v>
      </c>
      <c r="N20" s="43">
        <f>SUM(E20:M20)</f>
        <v>130.80000000000001</v>
      </c>
      <c r="O20" s="12"/>
    </row>
    <row r="21" spans="1:18" x14ac:dyDescent="0.25">
      <c r="A21" s="10"/>
      <c r="B21" s="41"/>
      <c r="C21" s="1"/>
      <c r="D21" s="12" t="s">
        <v>2</v>
      </c>
      <c r="E21" s="13"/>
      <c r="F21" s="13"/>
      <c r="G21" s="13"/>
      <c r="H21" s="13"/>
      <c r="I21" s="13"/>
      <c r="J21" s="13"/>
      <c r="K21" s="13">
        <f>K20/2</f>
        <v>21.8</v>
      </c>
      <c r="L21" s="13">
        <f t="shared" ref="L21:M21" si="15">L20/2</f>
        <v>21.8</v>
      </c>
      <c r="M21" s="13">
        <f t="shared" si="15"/>
        <v>21.8</v>
      </c>
      <c r="N21" s="22">
        <f>SUM(E21:M21)</f>
        <v>65.400000000000006</v>
      </c>
      <c r="O21" s="12"/>
    </row>
    <row r="22" spans="1:18" x14ac:dyDescent="0.25">
      <c r="A22" s="10"/>
      <c r="B22" s="41"/>
      <c r="C22" s="1"/>
      <c r="D22" s="12" t="s">
        <v>0</v>
      </c>
      <c r="E22" s="13"/>
      <c r="F22" s="13"/>
      <c r="G22" s="13"/>
      <c r="H22" s="13"/>
      <c r="I22" s="13"/>
      <c r="J22" s="13"/>
      <c r="K22" s="13">
        <f>K21</f>
        <v>21.8</v>
      </c>
      <c r="L22" s="13">
        <f t="shared" ref="L22:M22" si="16">L21</f>
        <v>21.8</v>
      </c>
      <c r="M22" s="13">
        <f t="shared" si="16"/>
        <v>21.8</v>
      </c>
      <c r="N22" s="22">
        <f>SUM(E22:M22)</f>
        <v>65.400000000000006</v>
      </c>
      <c r="O22" s="12"/>
    </row>
    <row r="23" spans="1:18" x14ac:dyDescent="0.25">
      <c r="A23" s="10"/>
      <c r="B23" s="41"/>
      <c r="C23" s="1"/>
      <c r="D23" s="12" t="s">
        <v>3</v>
      </c>
      <c r="E23" s="11"/>
      <c r="F23" s="11"/>
      <c r="G23" s="11"/>
      <c r="H23" s="13"/>
      <c r="I23" s="13"/>
      <c r="J23" s="13"/>
      <c r="K23" s="13"/>
      <c r="L23" s="11"/>
      <c r="M23" s="11"/>
      <c r="N23" s="22">
        <f>SUM(E23:M23)</f>
        <v>0</v>
      </c>
      <c r="O23" s="12"/>
    </row>
    <row r="24" spans="1:18" x14ac:dyDescent="0.25">
      <c r="A24" s="10"/>
      <c r="B24" s="41"/>
      <c r="C24" s="1"/>
      <c r="D24" s="12" t="s">
        <v>1</v>
      </c>
      <c r="E24" s="13"/>
      <c r="F24" s="13"/>
      <c r="G24" s="13"/>
      <c r="H24" s="13"/>
      <c r="I24" s="13"/>
      <c r="J24" s="13"/>
      <c r="K24" s="13"/>
      <c r="L24" s="11"/>
      <c r="M24" s="11"/>
      <c r="N24" s="22">
        <f>SUM(E24:M24)</f>
        <v>0</v>
      </c>
      <c r="O24" s="12"/>
    </row>
    <row r="25" spans="1:18" x14ac:dyDescent="0.25">
      <c r="A25" s="14"/>
      <c r="B25" s="40"/>
      <c r="C25" s="15"/>
      <c r="D25" s="15"/>
      <c r="E25" s="16"/>
      <c r="F25" s="16"/>
      <c r="G25" s="16"/>
      <c r="H25" s="16"/>
      <c r="I25" s="16"/>
      <c r="J25" s="16"/>
      <c r="K25" s="16"/>
      <c r="L25" s="16"/>
      <c r="M25" s="16"/>
      <c r="N25" s="21"/>
      <c r="O25" s="17"/>
      <c r="R25" s="8"/>
    </row>
    <row r="26" spans="1:18" x14ac:dyDescent="0.25">
      <c r="R26" s="8"/>
    </row>
    <row r="27" spans="1:18" x14ac:dyDescent="0.25">
      <c r="A27" s="30" t="s">
        <v>57</v>
      </c>
      <c r="H27" s="31" t="s">
        <v>65</v>
      </c>
      <c r="I27" s="8"/>
      <c r="J27"/>
      <c r="R27" s="9"/>
    </row>
    <row r="28" spans="1:18" x14ac:dyDescent="0.25">
      <c r="H28"/>
      <c r="I28" s="8"/>
      <c r="J28"/>
    </row>
    <row r="29" spans="1:18" x14ac:dyDescent="0.25">
      <c r="A29" s="28" t="s">
        <v>62</v>
      </c>
      <c r="B29" s="29">
        <f>SUM(N4,N12,N20)</f>
        <v>941.05</v>
      </c>
      <c r="C29" t="s">
        <v>63</v>
      </c>
      <c r="D29" t="s">
        <v>64</v>
      </c>
      <c r="J29"/>
    </row>
    <row r="30" spans="1:18" x14ac:dyDescent="0.25">
      <c r="A30" s="27" t="s">
        <v>58</v>
      </c>
      <c r="B30" s="8">
        <f t="shared" ref="B30:B34" si="17">SUM(N5,N13,N21)</f>
        <v>342.31898148148139</v>
      </c>
      <c r="C30" s="8">
        <f>N4-C31+N20</f>
        <v>525.47</v>
      </c>
      <c r="D30" s="8">
        <f>C30-B30</f>
        <v>183.15101851851864</v>
      </c>
      <c r="H30" t="s">
        <v>66</v>
      </c>
      <c r="J30"/>
      <c r="K30" s="8">
        <v>95.55</v>
      </c>
    </row>
    <row r="31" spans="1:18" x14ac:dyDescent="0.25">
      <c r="A31" s="27" t="s">
        <v>59</v>
      </c>
      <c r="B31" s="8">
        <f t="shared" si="17"/>
        <v>342.31898148148139</v>
      </c>
      <c r="C31" s="8">
        <v>343.58000000000004</v>
      </c>
      <c r="D31" s="8">
        <f t="shared" ref="D31:D33" si="18">C31-B31</f>
        <v>1.2610185185186538</v>
      </c>
      <c r="H31" t="s">
        <v>67</v>
      </c>
      <c r="J31"/>
      <c r="K31" s="8">
        <v>88.86</v>
      </c>
    </row>
    <row r="32" spans="1:18" x14ac:dyDescent="0.25">
      <c r="A32" s="27" t="s">
        <v>60</v>
      </c>
      <c r="B32" s="8">
        <f t="shared" si="17"/>
        <v>88.863425925925924</v>
      </c>
      <c r="C32" s="8">
        <v>0</v>
      </c>
      <c r="D32" s="8">
        <f t="shared" si="18"/>
        <v>-88.863425925925924</v>
      </c>
      <c r="H32" t="s">
        <v>68</v>
      </c>
      <c r="J32"/>
      <c r="K32" s="8">
        <v>1.26</v>
      </c>
    </row>
    <row r="33" spans="1:4" x14ac:dyDescent="0.25">
      <c r="A33" s="27" t="s">
        <v>61</v>
      </c>
      <c r="B33" s="8">
        <f t="shared" si="17"/>
        <v>167.54861111111109</v>
      </c>
      <c r="C33" s="8">
        <v>72</v>
      </c>
      <c r="D33" s="8">
        <f t="shared" si="18"/>
        <v>-95.548611111111086</v>
      </c>
    </row>
  </sheetData>
  <conditionalFormatting sqref="D30:D33">
    <cfRule type="cellIs" dxfId="1" priority="1" operator="lessThan">
      <formula>0</formula>
    </cfRule>
    <cfRule type="cellIs" dxfId="0" priority="2" operator="greaterThanOrEqual">
      <formula>0</formula>
    </cfRule>
  </conditionalFormatting>
  <pageMargins left="0.7" right="0.7" top="0.78740157499999996" bottom="0.78740157499999996" header="0.3" footer="0.3"/>
  <pageSetup paperSize="9" scale="6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variable Ausgaben</vt:lpstr>
      <vt:lpstr>fixe Ausgaben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Mirko Aurich</dc:creator>
  <cp:lastModifiedBy>Mirko Aurich</cp:lastModifiedBy>
  <cp:lastPrinted>2020-01-09T15:20:22Z</cp:lastPrinted>
  <dcterms:created xsi:type="dcterms:W3CDTF">2020-01-09T13:45:54Z</dcterms:created>
  <dcterms:modified xsi:type="dcterms:W3CDTF">2020-01-09T15:44:34Z</dcterms:modified>
</cp:coreProperties>
</file>